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4240" windowHeight="11445" activeTab="0"/>
  </bookViews>
  <sheets>
    <sheet name="Документ" sheetId="1" r:id="rId1"/>
  </sheets>
  <definedNames>
    <definedName name="_xlnm._FilterDatabase" localSheetId="0" hidden="1">'Документ'!$A$5:$G$59</definedName>
    <definedName name="_xlnm.Print_Titles" localSheetId="0">'Документ'!$3:$5</definedName>
    <definedName name="_xlnm.Print_Area" localSheetId="0">'Документ'!$A$1:$I$59</definedName>
  </definedNames>
  <calcPr fullCalcOnLoad="1"/>
</workbook>
</file>

<file path=xl/sharedStrings.xml><?xml version="1.0" encoding="utf-8"?>
<sst xmlns="http://schemas.openxmlformats.org/spreadsheetml/2006/main" count="113" uniqueCount="113">
  <si>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</si>
  <si>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</si>
  <si>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</si>
  <si>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</si>
  <si>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</si>
  <si>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</si>
  <si>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</si>
  <si>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</si>
  <si>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</si>
  <si>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</si>
  <si>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</si>
  <si>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</si>
  <si>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</si>
  <si>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</si>
  <si>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</si>
  <si>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</si>
  <si>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"Развитие рынка газомоторного топлива в Калужской области"</t>
  </si>
  <si>
    <t>09  0  00  00000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</si>
  <si>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</si>
  <si>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</si>
  <si>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</si>
  <si>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</si>
  <si>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</si>
  <si>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</si>
  <si>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</si>
  <si>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</si>
  <si>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</si>
  <si>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</si>
  <si>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</si>
  <si>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</si>
  <si>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</si>
  <si>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</si>
  <si>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</si>
  <si>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</si>
  <si>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</si>
  <si>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</si>
  <si>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</si>
  <si>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</si>
  <si>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</si>
  <si>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</si>
  <si>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</si>
  <si>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</si>
  <si>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</si>
  <si>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</si>
  <si>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</si>
  <si>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</si>
  <si>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</si>
  <si>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</si>
  <si>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</si>
  <si>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</si>
  <si>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</si>
  <si>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</si>
  <si>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</si>
  <si>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</si>
  <si>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</si>
  <si>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</si>
  <si>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</si>
  <si>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</si>
  <si>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</si>
  <si>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</si>
  <si>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</si>
  <si>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</si>
  <si>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Государственная программа Калужской области "Комплексное развитие сельских территорий в Калужской области"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</si>
  <si>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</si>
  <si>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</si>
  <si>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</si>
  <si>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</si>
  <si>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</si>
  <si>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</si>
  <si>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</si>
  <si>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</si>
  <si>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</si>
  <si>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</si>
  <si>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</si>
  <si>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</si>
  <si>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</si>
  <si>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</si>
  <si>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</si>
  <si>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</si>
  <si>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</si>
  <si>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</si>
  <si>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</si>
  <si>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</si>
  <si>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</si>
  <si>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питомниководства плодово-ягодных культур в Калужской области"</t>
  </si>
  <si>
    <t>60  0  00  00000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</si>
  <si>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</si>
  <si>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</si>
  <si>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</si>
  <si>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</si>
  <si>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</si>
  <si>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</si>
  <si>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"Развитие потребительской кооперации в Калужской области"</t>
  </si>
  <si>
    <t>68  0  00  00000</t>
  </si>
  <si>
    <t>Ведомственная целевая программа "Охрана объектов животного мира и водных биологических ресурсов в Калужской области"</t>
  </si>
  <si>
    <t>69  0  00  00000</t>
  </si>
  <si>
    <t>Ведомственная целевая программа "Развитие территориального общественного самоуправления в Калужской области"</t>
  </si>
  <si>
    <t>71  0  00  00000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</si>
  <si>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</si>
  <si>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</si>
  <si>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Непрограммные расходы</t>
  </si>
  <si>
    <t>ВСЕГО</t>
  </si>
  <si>
    <t>Бюджетные ассигнования в соответствии с Законом Калужской области от 05.12.2019 № 535-ОЗ</t>
  </si>
  <si>
    <t>ИТОГО по государственным программам</t>
  </si>
  <si>
    <t>Фактическое исполнение по состоянию на 01.04.2019</t>
  </si>
  <si>
    <t>ИТОГО по ведомственным целевым программам</t>
  </si>
  <si>
    <t>ИТОГО по другим программам</t>
  </si>
  <si>
    <t>ИТОГО по программам</t>
  </si>
  <si>
    <t>% исполнения к уточненной росписи</t>
  </si>
  <si>
    <t>Темп роста фактического исполнения по состоянию на 01.04.2020 к фактическому исполнению по состоянию на 01.04.2019</t>
  </si>
  <si>
    <t>% исполнения к плану в соответствии с Законом Калужской области от 05.12.2019 № 535-ОЗ</t>
  </si>
  <si>
    <t>Сведения об исполнении областного бюджета за I квартал 2020 года по государственным, ведомственным целевым программам и другим программам в сравнении с запланированными значениями 
на 2020 год и соответствующим периодом 2019 года</t>
  </si>
  <si>
    <t>Фактическое исполнение по состоянию на 01.04.2020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</si>
</sst>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2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b/>
      <sz val="13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2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40" fillId="21" borderId="1">
      <alignment horizontal="center" vertical="center" wrapText="1"/>
      <protection/>
    </xf>
    <xf numFmtId="0" fontId="41" fillId="21" borderId="1">
      <alignment horizontal="center" vertical="center" shrinkToFit="1"/>
      <protection/>
    </xf>
    <xf numFmtId="0" fontId="40" fillId="21" borderId="1">
      <alignment horizontal="left" vertical="center" wrapText="1"/>
      <protection/>
    </xf>
    <xf numFmtId="0" fontId="41" fillId="21" borderId="1">
      <alignment horizontal="left" vertical="center" wrapText="1"/>
      <protection/>
    </xf>
    <xf numFmtId="0" fontId="40" fillId="21" borderId="1">
      <alignment horizontal="left"/>
      <protection/>
    </xf>
    <xf numFmtId="0" fontId="42" fillId="0" borderId="2">
      <alignment/>
      <protection/>
    </xf>
    <xf numFmtId="0" fontId="41" fillId="21" borderId="1">
      <alignment horizontal="center" vertical="center" wrapText="1"/>
      <protection/>
    </xf>
    <xf numFmtId="4" fontId="40" fillId="21" borderId="1">
      <alignment horizontal="right" vertical="center" shrinkToFit="1"/>
      <protection/>
    </xf>
    <xf numFmtId="4" fontId="41" fillId="21" borderId="1">
      <alignment horizontal="right" vertical="center" shrinkToFit="1"/>
      <protection/>
    </xf>
    <xf numFmtId="0" fontId="42" fillId="0" borderId="0">
      <alignment horizontal="left" wrapText="1"/>
      <protection/>
    </xf>
    <xf numFmtId="49" fontId="40" fillId="21" borderId="1">
      <alignment horizontal="right" vertical="center" shrinkToFit="1"/>
      <protection/>
    </xf>
    <xf numFmtId="49" fontId="41" fillId="21" borderId="1">
      <alignment horizontal="right" vertical="center" shrinkToFit="1"/>
      <protection/>
    </xf>
    <xf numFmtId="0" fontId="38" fillId="0" borderId="0">
      <alignment/>
      <protection locked="0"/>
    </xf>
    <xf numFmtId="0" fontId="42" fillId="0" borderId="0">
      <alignment horizontal="left" vertical="top" wrapText="1"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2" fillId="0" borderId="0">
      <alignment wrapText="1"/>
      <protection/>
    </xf>
    <xf numFmtId="0" fontId="42" fillId="0" borderId="0">
      <alignment horizontal="right"/>
      <protection/>
    </xf>
    <xf numFmtId="0" fontId="42" fillId="0" borderId="0">
      <alignment/>
      <protection/>
    </xf>
    <xf numFmtId="0" fontId="42" fillId="0" borderId="3">
      <alignment/>
      <protection/>
    </xf>
    <xf numFmtId="0" fontId="44" fillId="0" borderId="3">
      <alignment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5" fillId="28" borderId="4" applyNumberFormat="0" applyAlignment="0" applyProtection="0"/>
    <xf numFmtId="0" fontId="46" fillId="29" borderId="5" applyNumberFormat="0" applyAlignment="0" applyProtection="0"/>
    <xf numFmtId="0" fontId="47" fillId="29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10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57" applyNumberFormat="1" applyProtection="1">
      <alignment/>
      <protection/>
    </xf>
    <xf numFmtId="0" fontId="38" fillId="0" borderId="0" xfId="51" applyNumberFormat="1" applyProtection="1">
      <alignment/>
      <protection locked="0"/>
    </xf>
    <xf numFmtId="0" fontId="42" fillId="0" borderId="0" xfId="44" applyNumberFormat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60" fillId="21" borderId="13" xfId="40" applyNumberFormat="1" applyFont="1" applyBorder="1" applyProtection="1">
      <alignment horizontal="center" vertical="center" shrinkToFit="1"/>
      <protection/>
    </xf>
    <xf numFmtId="0" fontId="60" fillId="21" borderId="14" xfId="40" applyNumberFormat="1" applyFont="1" applyBorder="1" applyProtection="1">
      <alignment horizontal="center" vertical="center" shrinkToFit="1"/>
      <protection/>
    </xf>
    <xf numFmtId="0" fontId="61" fillId="21" borderId="14" xfId="40" applyNumberFormat="1" applyFont="1" applyBorder="1" applyProtection="1">
      <alignment horizontal="center" vertical="center" shrinkToFit="1"/>
      <protection/>
    </xf>
    <xf numFmtId="0" fontId="61" fillId="21" borderId="15" xfId="40" applyNumberFormat="1" applyFont="1" applyBorder="1" applyProtection="1">
      <alignment horizontal="center" vertical="center" shrinkToFit="1"/>
      <protection/>
    </xf>
    <xf numFmtId="0" fontId="41" fillId="21" borderId="16" xfId="39" applyNumberFormat="1" applyFont="1" applyBorder="1" applyAlignment="1" applyProtection="1" quotePrefix="1">
      <alignment horizontal="center" wrapText="1"/>
      <protection/>
    </xf>
    <xf numFmtId="4" fontId="41" fillId="21" borderId="16" xfId="46" applyNumberFormat="1" applyFont="1" applyBorder="1" applyAlignment="1" applyProtection="1">
      <alignment horizontal="right" shrinkToFit="1"/>
      <protection/>
    </xf>
    <xf numFmtId="4" fontId="41" fillId="0" borderId="16" xfId="59" applyNumberFormat="1" applyFont="1" applyBorder="1" applyAlignment="1" applyProtection="1">
      <alignment horizontal="right"/>
      <protection/>
    </xf>
    <xf numFmtId="4" fontId="3" fillId="0" borderId="16" xfId="0" applyNumberFormat="1" applyFont="1" applyBorder="1" applyAlignment="1" applyProtection="1">
      <alignment horizontal="right"/>
      <protection locked="0"/>
    </xf>
    <xf numFmtId="0" fontId="40" fillId="21" borderId="16" xfId="39" applyNumberFormat="1" applyFont="1" applyBorder="1" applyAlignment="1" applyProtection="1" quotePrefix="1">
      <alignment horizontal="center" wrapText="1"/>
      <protection/>
    </xf>
    <xf numFmtId="4" fontId="40" fillId="21" borderId="16" xfId="39" applyNumberFormat="1" applyFont="1" applyBorder="1" applyAlignment="1" applyProtection="1">
      <alignment horizontal="right" wrapText="1"/>
      <protection/>
    </xf>
    <xf numFmtId="0" fontId="41" fillId="21" borderId="17" xfId="41" applyNumberFormat="1" applyFont="1" applyBorder="1" applyAlignment="1" applyProtection="1" quotePrefix="1">
      <alignment horizontal="left" wrapText="1"/>
      <protection/>
    </xf>
    <xf numFmtId="0" fontId="41" fillId="21" borderId="18" xfId="39" applyNumberFormat="1" applyFont="1" applyBorder="1" applyAlignment="1" applyProtection="1" quotePrefix="1">
      <alignment horizontal="center" wrapText="1"/>
      <protection/>
    </xf>
    <xf numFmtId="4" fontId="41" fillId="21" borderId="18" xfId="46" applyNumberFormat="1" applyFont="1" applyBorder="1" applyAlignment="1" applyProtection="1">
      <alignment horizontal="right" shrinkToFit="1"/>
      <protection/>
    </xf>
    <xf numFmtId="4" fontId="41" fillId="0" borderId="18" xfId="59" applyNumberFormat="1" applyFont="1" applyBorder="1" applyAlignment="1" applyProtection="1">
      <alignment horizontal="right"/>
      <protection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0" fontId="41" fillId="21" borderId="20" xfId="41" applyNumberFormat="1" applyFont="1" applyBorder="1" applyAlignment="1" applyProtection="1" quotePrefix="1">
      <alignment horizontal="left" wrapText="1"/>
      <protection/>
    </xf>
    <xf numFmtId="4" fontId="3" fillId="0" borderId="21" xfId="0" applyNumberFormat="1" applyFont="1" applyBorder="1" applyAlignment="1" applyProtection="1">
      <alignment horizontal="right"/>
      <protection locked="0"/>
    </xf>
    <xf numFmtId="0" fontId="40" fillId="21" borderId="20" xfId="42" applyNumberFormat="1" applyFont="1" applyBorder="1" applyAlignment="1" applyProtection="1" quotePrefix="1">
      <alignment horizontal="right" wrapText="1"/>
      <protection/>
    </xf>
    <xf numFmtId="0" fontId="40" fillId="21" borderId="22" xfId="42" applyNumberFormat="1" applyFont="1" applyBorder="1" applyAlignment="1" applyProtection="1" quotePrefix="1">
      <alignment horizontal="right" wrapText="1"/>
      <protection/>
    </xf>
    <xf numFmtId="0" fontId="40" fillId="21" borderId="23" xfId="39" applyNumberFormat="1" applyFont="1" applyBorder="1" applyAlignment="1" applyProtection="1" quotePrefix="1">
      <alignment horizontal="center" wrapText="1"/>
      <protection/>
    </xf>
    <xf numFmtId="4" fontId="40" fillId="21" borderId="23" xfId="39" applyNumberFormat="1" applyFont="1" applyBorder="1" applyAlignment="1" applyProtection="1">
      <alignment horizontal="right" wrapText="1"/>
      <protection/>
    </xf>
    <xf numFmtId="0" fontId="62" fillId="21" borderId="24" xfId="43" applyNumberFormat="1" applyFont="1" applyBorder="1" applyAlignment="1" applyProtection="1">
      <alignment horizontal="right"/>
      <protection/>
    </xf>
    <xf numFmtId="0" fontId="62" fillId="21" borderId="25" xfId="43" applyNumberFormat="1" applyFont="1" applyBorder="1" applyProtection="1">
      <alignment horizontal="left"/>
      <protection/>
    </xf>
    <xf numFmtId="4" fontId="62" fillId="21" borderId="25" xfId="46" applyNumberFormat="1" applyFont="1" applyBorder="1" applyAlignment="1" applyProtection="1">
      <alignment horizontal="right" shrinkToFit="1"/>
      <protection/>
    </xf>
    <xf numFmtId="4" fontId="62" fillId="21" borderId="26" xfId="46" applyNumberFormat="1" applyFont="1" applyBorder="1" applyAlignment="1" applyProtection="1">
      <alignment horizontal="right" shrinkToFit="1"/>
      <protection/>
    </xf>
    <xf numFmtId="4" fontId="41" fillId="21" borderId="16" xfId="39" applyNumberFormat="1" applyFont="1" applyBorder="1" applyAlignment="1" applyProtection="1">
      <alignment horizontal="right" wrapText="1"/>
      <protection/>
    </xf>
    <xf numFmtId="4" fontId="40" fillId="0" borderId="16" xfId="59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 locked="0"/>
    </xf>
    <xf numFmtId="4" fontId="4" fillId="0" borderId="21" xfId="0" applyNumberFormat="1" applyFont="1" applyBorder="1" applyAlignment="1" applyProtection="1">
      <alignment horizontal="right"/>
      <protection locked="0"/>
    </xf>
    <xf numFmtId="0" fontId="31" fillId="0" borderId="0" xfId="0" applyFont="1" applyAlignment="1" applyProtection="1">
      <alignment/>
      <protection locked="0"/>
    </xf>
    <xf numFmtId="4" fontId="40" fillId="0" borderId="23" xfId="59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 locked="0"/>
    </xf>
    <xf numFmtId="4" fontId="4" fillId="0" borderId="27" xfId="0" applyNumberFormat="1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/>
      <protection locked="0"/>
    </xf>
    <xf numFmtId="4" fontId="62" fillId="0" borderId="28" xfId="59" applyNumberFormat="1" applyFont="1" applyBorder="1" applyAlignment="1" applyProtection="1">
      <alignment horizontal="right"/>
      <protection/>
    </xf>
    <xf numFmtId="4" fontId="5" fillId="0" borderId="28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4" fontId="41" fillId="21" borderId="18" xfId="39" applyNumberFormat="1" applyFont="1" applyBorder="1" applyAlignment="1" applyProtection="1">
      <alignment horizontal="right" wrapText="1"/>
      <protection/>
    </xf>
    <xf numFmtId="0" fontId="42" fillId="0" borderId="0" xfId="48" applyNumberFormat="1" applyProtection="1">
      <alignment horizontal="left" wrapText="1"/>
      <protection/>
    </xf>
    <xf numFmtId="0" fontId="42" fillId="0" borderId="0" xfId="48">
      <alignment horizontal="left" wrapText="1"/>
      <protection/>
    </xf>
    <xf numFmtId="0" fontId="60" fillId="21" borderId="30" xfId="39" applyNumberFormat="1" applyFont="1" applyBorder="1" applyProtection="1">
      <alignment horizontal="center" vertical="center" wrapText="1"/>
      <protection/>
    </xf>
    <xf numFmtId="0" fontId="60" fillId="21" borderId="31" xfId="39" applyFont="1" applyBorder="1">
      <alignment horizontal="center" vertical="center" wrapText="1"/>
      <protection/>
    </xf>
    <xf numFmtId="0" fontId="60" fillId="21" borderId="32" xfId="39" applyNumberFormat="1" applyFont="1" applyBorder="1" applyProtection="1">
      <alignment horizontal="center" vertical="center" wrapText="1"/>
      <protection/>
    </xf>
    <xf numFmtId="0" fontId="60" fillId="21" borderId="33" xfId="39" applyFont="1" applyBorder="1">
      <alignment horizontal="center" vertical="center" wrapText="1"/>
      <protection/>
    </xf>
    <xf numFmtId="0" fontId="61" fillId="0" borderId="32" xfId="39" applyNumberFormat="1" applyFont="1" applyFill="1" applyBorder="1" applyProtection="1">
      <alignment horizontal="center" vertical="center" wrapText="1"/>
      <protection/>
    </xf>
    <xf numFmtId="0" fontId="61" fillId="0" borderId="33" xfId="39" applyFont="1" applyFill="1" applyBorder="1">
      <alignment horizontal="center" vertical="center" wrapText="1"/>
      <protection/>
    </xf>
    <xf numFmtId="0" fontId="63" fillId="0" borderId="0" xfId="53" applyNumberFormat="1" applyFont="1" applyFill="1" applyAlignment="1" applyProtection="1">
      <alignment horizontal="center" wrapText="1"/>
      <protection/>
    </xf>
    <xf numFmtId="0" fontId="63" fillId="0" borderId="0" xfId="53" applyFont="1" applyFill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1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64" fillId="0" borderId="0" xfId="56" applyNumberFormat="1" applyFont="1" applyBorder="1" applyAlignment="1" applyProtection="1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69.00390625" style="1" customWidth="1"/>
    <col min="2" max="2" width="16.140625" style="1" customWidth="1"/>
    <col min="3" max="3" width="21.57421875" style="1" customWidth="1"/>
    <col min="4" max="4" width="25.8515625" style="1" customWidth="1"/>
    <col min="5" max="5" width="21.7109375" style="1" customWidth="1"/>
    <col min="6" max="6" width="21.8515625" style="1" customWidth="1"/>
    <col min="7" max="7" width="21.140625" style="1" customWidth="1"/>
    <col min="8" max="8" width="14.140625" style="1" customWidth="1"/>
    <col min="9" max="9" width="23.57421875" style="1" customWidth="1"/>
    <col min="10" max="16384" width="9.140625" style="1" customWidth="1"/>
  </cols>
  <sheetData>
    <row r="1" spans="1:9" ht="56.25" customHeight="1">
      <c r="A1" s="54" t="s">
        <v>111</v>
      </c>
      <c r="B1" s="55"/>
      <c r="C1" s="55"/>
      <c r="D1" s="55"/>
      <c r="E1" s="55"/>
      <c r="F1" s="55"/>
      <c r="G1" s="56"/>
      <c r="H1" s="56"/>
      <c r="I1" s="57"/>
    </row>
    <row r="2" spans="1:9" ht="28.5" customHeight="1" thickBot="1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spans="1:9" ht="15.75" customHeight="1" thickBot="1">
      <c r="A3" s="48" t="s">
        <v>1</v>
      </c>
      <c r="B3" s="50" t="s">
        <v>2</v>
      </c>
      <c r="C3" s="52" t="s">
        <v>104</v>
      </c>
      <c r="D3" s="50" t="s">
        <v>102</v>
      </c>
      <c r="E3" s="50" t="s">
        <v>3</v>
      </c>
      <c r="F3" s="52" t="s">
        <v>112</v>
      </c>
      <c r="G3" s="58" t="s">
        <v>110</v>
      </c>
      <c r="H3" s="58" t="s">
        <v>108</v>
      </c>
      <c r="I3" s="60" t="s">
        <v>109</v>
      </c>
    </row>
    <row r="4" spans="1:9" ht="81.75" customHeight="1" thickBot="1">
      <c r="A4" s="49"/>
      <c r="B4" s="51"/>
      <c r="C4" s="53"/>
      <c r="D4" s="51"/>
      <c r="E4" s="51"/>
      <c r="F4" s="53"/>
      <c r="G4" s="59"/>
      <c r="H4" s="59"/>
      <c r="I4" s="61"/>
    </row>
    <row r="5" spans="1:9" ht="14.25" customHeight="1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>
        <v>7</v>
      </c>
      <c r="H5" s="8">
        <v>8</v>
      </c>
      <c r="I5" s="9">
        <v>9</v>
      </c>
    </row>
    <row r="6" spans="1:9" ht="36" customHeight="1">
      <c r="A6" s="16" t="s">
        <v>4</v>
      </c>
      <c r="B6" s="17" t="s">
        <v>5</v>
      </c>
      <c r="C6" s="45">
        <v>2154368434.12</v>
      </c>
      <c r="D6" s="18">
        <v>10456957412</v>
      </c>
      <c r="E6" s="18">
        <v>10814717344.23</v>
      </c>
      <c r="F6" s="18">
        <v>2445299601.23</v>
      </c>
      <c r="G6" s="19">
        <f>F6/D6%</f>
        <v>23.384427275412527</v>
      </c>
      <c r="H6" s="20">
        <f>F6/E6%</f>
        <v>22.6108507822874</v>
      </c>
      <c r="I6" s="21">
        <f>F6/C6%</f>
        <v>113.50424386573589</v>
      </c>
    </row>
    <row r="7" spans="1:9" ht="36" customHeight="1">
      <c r="A7" s="22" t="s">
        <v>6</v>
      </c>
      <c r="B7" s="10" t="s">
        <v>7</v>
      </c>
      <c r="C7" s="32">
        <v>1488478774.21</v>
      </c>
      <c r="D7" s="11">
        <v>6455732304</v>
      </c>
      <c r="E7" s="11">
        <v>6480164437.58</v>
      </c>
      <c r="F7" s="11">
        <v>1796989420.71</v>
      </c>
      <c r="G7" s="12">
        <f aca="true" t="shared" si="0" ref="G7:G59">F7/D7%</f>
        <v>27.835562815957804</v>
      </c>
      <c r="H7" s="13">
        <f aca="true" t="shared" si="1" ref="H7:H59">F7/E7%</f>
        <v>27.730614524051816</v>
      </c>
      <c r="I7" s="23">
        <f aca="true" t="shared" si="2" ref="I7:I59">F7/C7%</f>
        <v>120.72657345508604</v>
      </c>
    </row>
    <row r="8" spans="1:9" ht="36" customHeight="1">
      <c r="A8" s="22" t="s">
        <v>8</v>
      </c>
      <c r="B8" s="10" t="s">
        <v>9</v>
      </c>
      <c r="C8" s="32">
        <v>25255483.25</v>
      </c>
      <c r="D8" s="11">
        <v>200154509</v>
      </c>
      <c r="E8" s="11">
        <v>204769687.05</v>
      </c>
      <c r="F8" s="11">
        <v>29487729.49</v>
      </c>
      <c r="G8" s="12">
        <f t="shared" si="0"/>
        <v>14.732483238736329</v>
      </c>
      <c r="H8" s="13">
        <f t="shared" si="1"/>
        <v>14.400436858996507</v>
      </c>
      <c r="I8" s="23">
        <f t="shared" si="2"/>
        <v>116.75773216495472</v>
      </c>
    </row>
    <row r="9" spans="1:9" ht="54" customHeight="1">
      <c r="A9" s="22" t="s">
        <v>10</v>
      </c>
      <c r="B9" s="10" t="s">
        <v>11</v>
      </c>
      <c r="C9" s="32">
        <v>86242022.45</v>
      </c>
      <c r="D9" s="11">
        <v>4073336800</v>
      </c>
      <c r="E9" s="11">
        <v>4204673811.27</v>
      </c>
      <c r="F9" s="11">
        <v>69241668.79</v>
      </c>
      <c r="G9" s="12">
        <f t="shared" si="0"/>
        <v>1.699875855833969</v>
      </c>
      <c r="H9" s="13">
        <f t="shared" si="1"/>
        <v>1.6467786063310799</v>
      </c>
      <c r="I9" s="23">
        <f t="shared" si="2"/>
        <v>80.28762176831349</v>
      </c>
    </row>
    <row r="10" spans="1:9" ht="47.25">
      <c r="A10" s="22" t="s">
        <v>12</v>
      </c>
      <c r="B10" s="10" t="s">
        <v>13</v>
      </c>
      <c r="C10" s="32">
        <v>0</v>
      </c>
      <c r="D10" s="11">
        <v>500000</v>
      </c>
      <c r="E10" s="11">
        <v>500000</v>
      </c>
      <c r="F10" s="11">
        <v>0</v>
      </c>
      <c r="G10" s="12">
        <f t="shared" si="0"/>
        <v>0</v>
      </c>
      <c r="H10" s="13">
        <f t="shared" si="1"/>
        <v>0</v>
      </c>
      <c r="I10" s="23">
        <v>0</v>
      </c>
    </row>
    <row r="11" spans="1:9" ht="35.25" customHeight="1">
      <c r="A11" s="22" t="s">
        <v>14</v>
      </c>
      <c r="B11" s="10" t="s">
        <v>15</v>
      </c>
      <c r="C11" s="32">
        <v>63599670.16</v>
      </c>
      <c r="D11" s="11">
        <v>414965083</v>
      </c>
      <c r="E11" s="11">
        <v>419705046.9</v>
      </c>
      <c r="F11" s="11">
        <v>70974315.91</v>
      </c>
      <c r="G11" s="12">
        <f t="shared" si="0"/>
        <v>17.103683856214957</v>
      </c>
      <c r="H11" s="13">
        <f t="shared" si="1"/>
        <v>16.910522385714966</v>
      </c>
      <c r="I11" s="23">
        <f t="shared" si="2"/>
        <v>111.59541508854895</v>
      </c>
    </row>
    <row r="12" spans="1:9" ht="35.25" customHeight="1">
      <c r="A12" s="22" t="s">
        <v>16</v>
      </c>
      <c r="B12" s="10" t="s">
        <v>17</v>
      </c>
      <c r="C12" s="32">
        <v>0</v>
      </c>
      <c r="D12" s="11">
        <v>60000</v>
      </c>
      <c r="E12" s="11">
        <v>60000</v>
      </c>
      <c r="F12" s="11">
        <v>0</v>
      </c>
      <c r="G12" s="12">
        <f t="shared" si="0"/>
        <v>0</v>
      </c>
      <c r="H12" s="13">
        <f t="shared" si="1"/>
        <v>0</v>
      </c>
      <c r="I12" s="23">
        <v>0</v>
      </c>
    </row>
    <row r="13" spans="1:9" ht="36" customHeight="1">
      <c r="A13" s="22" t="s">
        <v>18</v>
      </c>
      <c r="B13" s="10" t="s">
        <v>19</v>
      </c>
      <c r="C13" s="32">
        <v>60738639.19</v>
      </c>
      <c r="D13" s="11">
        <v>353321000</v>
      </c>
      <c r="E13" s="11">
        <v>355833736.41</v>
      </c>
      <c r="F13" s="11">
        <v>107153811.91</v>
      </c>
      <c r="G13" s="12">
        <f t="shared" si="0"/>
        <v>30.327609145790937</v>
      </c>
      <c r="H13" s="13">
        <f t="shared" si="1"/>
        <v>30.113449329193127</v>
      </c>
      <c r="I13" s="23">
        <f t="shared" si="2"/>
        <v>176.41786733944772</v>
      </c>
    </row>
    <row r="14" spans="1:9" ht="35.25" customHeight="1">
      <c r="A14" s="22" t="s">
        <v>20</v>
      </c>
      <c r="B14" s="10" t="s">
        <v>21</v>
      </c>
      <c r="C14" s="32">
        <v>183175836.21</v>
      </c>
      <c r="D14" s="11">
        <v>1247391591</v>
      </c>
      <c r="E14" s="11">
        <v>1273970095.39</v>
      </c>
      <c r="F14" s="11">
        <v>238234284.78</v>
      </c>
      <c r="G14" s="12">
        <f t="shared" si="0"/>
        <v>19.09859634287049</v>
      </c>
      <c r="H14" s="13">
        <f t="shared" si="1"/>
        <v>18.70014733015137</v>
      </c>
      <c r="I14" s="23">
        <f t="shared" si="2"/>
        <v>130.05770286582933</v>
      </c>
    </row>
    <row r="15" spans="1:9" ht="35.25" customHeight="1">
      <c r="A15" s="22" t="s">
        <v>22</v>
      </c>
      <c r="B15" s="10" t="s">
        <v>23</v>
      </c>
      <c r="C15" s="32">
        <v>23441805.82</v>
      </c>
      <c r="D15" s="11">
        <v>995429000</v>
      </c>
      <c r="E15" s="11">
        <v>1127804904.92</v>
      </c>
      <c r="F15" s="11">
        <v>38132589.07</v>
      </c>
      <c r="G15" s="12">
        <f t="shared" si="0"/>
        <v>3.830769353715835</v>
      </c>
      <c r="H15" s="13">
        <f t="shared" si="1"/>
        <v>3.3811334658723537</v>
      </c>
      <c r="I15" s="23">
        <f t="shared" si="2"/>
        <v>162.66916193575057</v>
      </c>
    </row>
    <row r="16" spans="1:9" ht="39" customHeight="1">
      <c r="A16" s="22" t="s">
        <v>24</v>
      </c>
      <c r="B16" s="10" t="s">
        <v>25</v>
      </c>
      <c r="C16" s="32">
        <v>156640154.32</v>
      </c>
      <c r="D16" s="11">
        <v>3802698500</v>
      </c>
      <c r="E16" s="11">
        <v>3771996944.35</v>
      </c>
      <c r="F16" s="11">
        <v>326994367.55</v>
      </c>
      <c r="G16" s="12">
        <f t="shared" si="0"/>
        <v>8.599008508037121</v>
      </c>
      <c r="H16" s="13">
        <f t="shared" si="1"/>
        <v>8.668998739243372</v>
      </c>
      <c r="I16" s="23">
        <f t="shared" si="2"/>
        <v>208.75513623536375</v>
      </c>
    </row>
    <row r="17" spans="1:9" ht="39" customHeight="1">
      <c r="A17" s="22" t="s">
        <v>26</v>
      </c>
      <c r="B17" s="10" t="s">
        <v>27</v>
      </c>
      <c r="C17" s="32">
        <v>563816965.49</v>
      </c>
      <c r="D17" s="11">
        <v>3739651800</v>
      </c>
      <c r="E17" s="11">
        <v>3871403706</v>
      </c>
      <c r="F17" s="11">
        <v>823324291.44</v>
      </c>
      <c r="G17" s="12">
        <f t="shared" si="0"/>
        <v>22.01606821897162</v>
      </c>
      <c r="H17" s="13">
        <f t="shared" si="1"/>
        <v>21.266815707284444</v>
      </c>
      <c r="I17" s="23">
        <f t="shared" si="2"/>
        <v>146.02687429323242</v>
      </c>
    </row>
    <row r="18" spans="1:9" ht="35.25" customHeight="1">
      <c r="A18" s="22" t="s">
        <v>28</v>
      </c>
      <c r="B18" s="10" t="s">
        <v>29</v>
      </c>
      <c r="C18" s="32">
        <v>2193430938.06</v>
      </c>
      <c r="D18" s="11">
        <v>14318834498</v>
      </c>
      <c r="E18" s="11">
        <v>14305552432.66</v>
      </c>
      <c r="F18" s="11">
        <v>2607288444.11</v>
      </c>
      <c r="G18" s="12">
        <f t="shared" si="0"/>
        <v>18.208803548041402</v>
      </c>
      <c r="H18" s="13">
        <f t="shared" si="1"/>
        <v>18.225709607393306</v>
      </c>
      <c r="I18" s="23">
        <f t="shared" si="2"/>
        <v>118.86804361463236</v>
      </c>
    </row>
    <row r="19" spans="1:9" ht="39" customHeight="1">
      <c r="A19" s="22" t="s">
        <v>30</v>
      </c>
      <c r="B19" s="10" t="s">
        <v>31</v>
      </c>
      <c r="C19" s="32">
        <v>268081230.02</v>
      </c>
      <c r="D19" s="11">
        <v>1522283552</v>
      </c>
      <c r="E19" s="11">
        <v>1578727775</v>
      </c>
      <c r="F19" s="11">
        <v>325932635.71</v>
      </c>
      <c r="G19" s="12">
        <f t="shared" si="0"/>
        <v>21.410770370722627</v>
      </c>
      <c r="H19" s="13">
        <f t="shared" si="1"/>
        <v>20.645271519974365</v>
      </c>
      <c r="I19" s="23">
        <f t="shared" si="2"/>
        <v>121.57980463073973</v>
      </c>
    </row>
    <row r="20" spans="1:9" ht="69.75" customHeight="1">
      <c r="A20" s="22" t="s">
        <v>32</v>
      </c>
      <c r="B20" s="10" t="s">
        <v>33</v>
      </c>
      <c r="C20" s="32">
        <v>36401846.99</v>
      </c>
      <c r="D20" s="11">
        <v>357288900</v>
      </c>
      <c r="E20" s="11">
        <v>376873351.32</v>
      </c>
      <c r="F20" s="11">
        <v>47315818.32</v>
      </c>
      <c r="G20" s="12">
        <f t="shared" si="0"/>
        <v>13.243013796398376</v>
      </c>
      <c r="H20" s="13">
        <f t="shared" si="1"/>
        <v>12.55483258613967</v>
      </c>
      <c r="I20" s="23">
        <f t="shared" si="2"/>
        <v>129.98191639286378</v>
      </c>
    </row>
    <row r="21" spans="1:9" ht="36" customHeight="1">
      <c r="A21" s="22" t="s">
        <v>34</v>
      </c>
      <c r="B21" s="10" t="s">
        <v>35</v>
      </c>
      <c r="C21" s="32">
        <v>1316510</v>
      </c>
      <c r="D21" s="11">
        <v>9601300</v>
      </c>
      <c r="E21" s="11">
        <v>9601300</v>
      </c>
      <c r="F21" s="11">
        <v>1680820</v>
      </c>
      <c r="G21" s="12">
        <f t="shared" si="0"/>
        <v>17.506171039338422</v>
      </c>
      <c r="H21" s="13">
        <f t="shared" si="1"/>
        <v>17.506171039338422</v>
      </c>
      <c r="I21" s="23">
        <f t="shared" si="2"/>
        <v>127.67240659015123</v>
      </c>
    </row>
    <row r="22" spans="1:9" ht="51" customHeight="1">
      <c r="A22" s="22" t="s">
        <v>36</v>
      </c>
      <c r="B22" s="10" t="s">
        <v>37</v>
      </c>
      <c r="C22" s="32">
        <v>125318541.18</v>
      </c>
      <c r="D22" s="11">
        <v>759059800</v>
      </c>
      <c r="E22" s="11">
        <v>793409874.12</v>
      </c>
      <c r="F22" s="11">
        <v>136193366.99</v>
      </c>
      <c r="G22" s="12">
        <f t="shared" si="0"/>
        <v>17.942376475476635</v>
      </c>
      <c r="H22" s="13">
        <f t="shared" si="1"/>
        <v>17.16557499880589</v>
      </c>
      <c r="I22" s="23">
        <f t="shared" si="2"/>
        <v>108.67774689012701</v>
      </c>
    </row>
    <row r="23" spans="1:9" ht="38.25" customHeight="1">
      <c r="A23" s="22" t="s">
        <v>38</v>
      </c>
      <c r="B23" s="10" t="s">
        <v>39</v>
      </c>
      <c r="C23" s="32">
        <v>617903015.22</v>
      </c>
      <c r="D23" s="11">
        <v>6387499847.97</v>
      </c>
      <c r="E23" s="11">
        <v>9010763566.59</v>
      </c>
      <c r="F23" s="11">
        <v>806663260.27</v>
      </c>
      <c r="G23" s="12">
        <f t="shared" si="0"/>
        <v>12.6287793263332</v>
      </c>
      <c r="H23" s="13">
        <f t="shared" si="1"/>
        <v>8.952218691664891</v>
      </c>
      <c r="I23" s="23">
        <f t="shared" si="2"/>
        <v>130.5485230530544</v>
      </c>
    </row>
    <row r="24" spans="1:9" ht="53.25" customHeight="1">
      <c r="A24" s="22" t="s">
        <v>40</v>
      </c>
      <c r="B24" s="10" t="s">
        <v>41</v>
      </c>
      <c r="C24" s="32">
        <v>151423074.13</v>
      </c>
      <c r="D24" s="11">
        <v>1906112449</v>
      </c>
      <c r="E24" s="11">
        <v>1905245132.94</v>
      </c>
      <c r="F24" s="11">
        <v>182305856.53</v>
      </c>
      <c r="G24" s="12">
        <f t="shared" si="0"/>
        <v>9.564276054418656</v>
      </c>
      <c r="H24" s="13">
        <f t="shared" si="1"/>
        <v>9.568629956224179</v>
      </c>
      <c r="I24" s="23">
        <f t="shared" si="2"/>
        <v>120.39503066321747</v>
      </c>
    </row>
    <row r="25" spans="1:9" ht="36" customHeight="1">
      <c r="A25" s="22" t="s">
        <v>42</v>
      </c>
      <c r="B25" s="10" t="s">
        <v>43</v>
      </c>
      <c r="C25" s="32">
        <v>7202000</v>
      </c>
      <c r="D25" s="11">
        <v>150398000</v>
      </c>
      <c r="E25" s="11">
        <v>150398000</v>
      </c>
      <c r="F25" s="11">
        <v>0</v>
      </c>
      <c r="G25" s="12">
        <f t="shared" si="0"/>
        <v>0</v>
      </c>
      <c r="H25" s="13">
        <f t="shared" si="1"/>
        <v>0</v>
      </c>
      <c r="I25" s="23">
        <f t="shared" si="2"/>
        <v>0</v>
      </c>
    </row>
    <row r="26" spans="1:9" ht="36" customHeight="1">
      <c r="A26" s="22" t="s">
        <v>44</v>
      </c>
      <c r="B26" s="10" t="s">
        <v>45</v>
      </c>
      <c r="C26" s="32">
        <v>61706041.77</v>
      </c>
      <c r="D26" s="11">
        <v>434897500</v>
      </c>
      <c r="E26" s="11">
        <v>490197500</v>
      </c>
      <c r="F26" s="11">
        <v>65664794.82</v>
      </c>
      <c r="G26" s="12">
        <f t="shared" si="0"/>
        <v>15.098912920860663</v>
      </c>
      <c r="H26" s="13">
        <f t="shared" si="1"/>
        <v>13.395579296100042</v>
      </c>
      <c r="I26" s="23">
        <f t="shared" si="2"/>
        <v>106.4155031443366</v>
      </c>
    </row>
    <row r="27" spans="1:9" ht="54" customHeight="1">
      <c r="A27" s="22" t="s">
        <v>46</v>
      </c>
      <c r="B27" s="10" t="s">
        <v>47</v>
      </c>
      <c r="C27" s="32">
        <v>23282947.31</v>
      </c>
      <c r="D27" s="11">
        <v>554097500</v>
      </c>
      <c r="E27" s="11">
        <v>551914169.89</v>
      </c>
      <c r="F27" s="11">
        <v>29487184.19</v>
      </c>
      <c r="G27" s="12">
        <f t="shared" si="0"/>
        <v>5.3216598504775785</v>
      </c>
      <c r="H27" s="13">
        <f t="shared" si="1"/>
        <v>5.342711928537183</v>
      </c>
      <c r="I27" s="23">
        <f t="shared" si="2"/>
        <v>126.64712846442465</v>
      </c>
    </row>
    <row r="28" spans="1:9" ht="36.75" customHeight="1">
      <c r="A28" s="22" t="s">
        <v>48</v>
      </c>
      <c r="B28" s="10" t="s">
        <v>49</v>
      </c>
      <c r="C28" s="32">
        <v>0</v>
      </c>
      <c r="D28" s="11">
        <v>411809900</v>
      </c>
      <c r="E28" s="11">
        <v>449049900</v>
      </c>
      <c r="F28" s="11">
        <v>0</v>
      </c>
      <c r="G28" s="12">
        <f t="shared" si="0"/>
        <v>0</v>
      </c>
      <c r="H28" s="13">
        <f t="shared" si="1"/>
        <v>0</v>
      </c>
      <c r="I28" s="23">
        <v>0</v>
      </c>
    </row>
    <row r="29" spans="1:9" ht="54.75" customHeight="1">
      <c r="A29" s="22" t="s">
        <v>50</v>
      </c>
      <c r="B29" s="10" t="s">
        <v>51</v>
      </c>
      <c r="C29" s="32">
        <v>20000</v>
      </c>
      <c r="D29" s="11">
        <v>9590430</v>
      </c>
      <c r="E29" s="11">
        <v>7590430</v>
      </c>
      <c r="F29" s="11">
        <v>10000</v>
      </c>
      <c r="G29" s="12">
        <f t="shared" si="0"/>
        <v>0.10427061143243838</v>
      </c>
      <c r="H29" s="13">
        <f t="shared" si="1"/>
        <v>0.13174484186007906</v>
      </c>
      <c r="I29" s="23">
        <f t="shared" si="2"/>
        <v>50</v>
      </c>
    </row>
    <row r="30" spans="1:9" ht="39.75" customHeight="1">
      <c r="A30" s="22" t="s">
        <v>52</v>
      </c>
      <c r="B30" s="10" t="s">
        <v>53</v>
      </c>
      <c r="C30" s="32">
        <v>25930924.98</v>
      </c>
      <c r="D30" s="11">
        <v>219244900</v>
      </c>
      <c r="E30" s="11">
        <v>339125720</v>
      </c>
      <c r="F30" s="11">
        <v>35822816.79</v>
      </c>
      <c r="G30" s="12">
        <f t="shared" si="0"/>
        <v>16.339179059581316</v>
      </c>
      <c r="H30" s="13">
        <f t="shared" si="1"/>
        <v>10.563285140979575</v>
      </c>
      <c r="I30" s="23">
        <f t="shared" si="2"/>
        <v>138.14708429271002</v>
      </c>
    </row>
    <row r="31" spans="1:9" ht="35.25" customHeight="1">
      <c r="A31" s="22" t="s">
        <v>54</v>
      </c>
      <c r="B31" s="10" t="s">
        <v>55</v>
      </c>
      <c r="C31" s="32">
        <v>7141939.5</v>
      </c>
      <c r="D31" s="11">
        <v>71364600</v>
      </c>
      <c r="E31" s="11">
        <v>71364600</v>
      </c>
      <c r="F31" s="11">
        <v>13455891.27</v>
      </c>
      <c r="G31" s="12">
        <f t="shared" si="0"/>
        <v>18.85513443640124</v>
      </c>
      <c r="H31" s="13">
        <f t="shared" si="1"/>
        <v>18.85513443640124</v>
      </c>
      <c r="I31" s="23">
        <f t="shared" si="2"/>
        <v>188.40668238648618</v>
      </c>
    </row>
    <row r="32" spans="1:9" ht="39.75" customHeight="1">
      <c r="A32" s="22" t="s">
        <v>56</v>
      </c>
      <c r="B32" s="10" t="s">
        <v>57</v>
      </c>
      <c r="C32" s="32">
        <v>12004210.82</v>
      </c>
      <c r="D32" s="11">
        <v>424914175</v>
      </c>
      <c r="E32" s="11">
        <v>552439178</v>
      </c>
      <c r="F32" s="11">
        <v>135492534.09</v>
      </c>
      <c r="G32" s="12">
        <f t="shared" si="0"/>
        <v>31.887035561946128</v>
      </c>
      <c r="H32" s="13">
        <f t="shared" si="1"/>
        <v>24.526235554206114</v>
      </c>
      <c r="I32" s="23">
        <f t="shared" si="2"/>
        <v>1128.708385096489</v>
      </c>
    </row>
    <row r="33" spans="1:9" ht="34.5" customHeight="1">
      <c r="A33" s="22" t="s">
        <v>58</v>
      </c>
      <c r="B33" s="10" t="s">
        <v>59</v>
      </c>
      <c r="C33" s="32">
        <v>651600186.39</v>
      </c>
      <c r="D33" s="11">
        <v>3676071746</v>
      </c>
      <c r="E33" s="11">
        <v>3752958047.94</v>
      </c>
      <c r="F33" s="11">
        <v>797761288.24</v>
      </c>
      <c r="G33" s="12">
        <f t="shared" si="0"/>
        <v>21.70146132506958</v>
      </c>
      <c r="H33" s="13">
        <f t="shared" si="1"/>
        <v>21.256866664893614</v>
      </c>
      <c r="I33" s="23">
        <f t="shared" si="2"/>
        <v>122.4311019092494</v>
      </c>
    </row>
    <row r="34" spans="1:9" ht="54.75" customHeight="1">
      <c r="A34" s="22" t="s">
        <v>60</v>
      </c>
      <c r="B34" s="10" t="s">
        <v>61</v>
      </c>
      <c r="C34" s="32">
        <v>460000</v>
      </c>
      <c r="D34" s="11">
        <v>7400000</v>
      </c>
      <c r="E34" s="11">
        <v>7400000</v>
      </c>
      <c r="F34" s="11">
        <v>1300000</v>
      </c>
      <c r="G34" s="12">
        <f t="shared" si="0"/>
        <v>17.56756756756757</v>
      </c>
      <c r="H34" s="13">
        <f t="shared" si="1"/>
        <v>17.56756756756757</v>
      </c>
      <c r="I34" s="23">
        <f t="shared" si="2"/>
        <v>282.60869565217394</v>
      </c>
    </row>
    <row r="35" spans="1:9" ht="36.75" customHeight="1">
      <c r="A35" s="22" t="s">
        <v>62</v>
      </c>
      <c r="B35" s="10" t="s">
        <v>63</v>
      </c>
      <c r="C35" s="32">
        <v>0</v>
      </c>
      <c r="D35" s="11">
        <v>606380764.7</v>
      </c>
      <c r="E35" s="11">
        <v>606380764.7</v>
      </c>
      <c r="F35" s="11">
        <v>150031</v>
      </c>
      <c r="G35" s="12">
        <f t="shared" si="0"/>
        <v>0.02474204472403179</v>
      </c>
      <c r="H35" s="13">
        <f t="shared" si="1"/>
        <v>0.02474204472403179</v>
      </c>
      <c r="I35" s="23">
        <v>0</v>
      </c>
    </row>
    <row r="36" spans="1:9" s="36" customFormat="1" ht="25.5" customHeight="1">
      <c r="A36" s="24" t="s">
        <v>103</v>
      </c>
      <c r="B36" s="14"/>
      <c r="C36" s="15">
        <f>SUM(C6:C35)</f>
        <v>8988981191.590002</v>
      </c>
      <c r="D36" s="15">
        <f>SUM(D6:D35)</f>
        <v>63567047861.67</v>
      </c>
      <c r="E36" s="15">
        <f>SUM(E6:E35)</f>
        <v>67484591457.259995</v>
      </c>
      <c r="F36" s="15">
        <f>SUM(F6:F35)</f>
        <v>11132356823.210001</v>
      </c>
      <c r="G36" s="33">
        <f t="shared" si="0"/>
        <v>17.51277933723685</v>
      </c>
      <c r="H36" s="34">
        <f t="shared" si="1"/>
        <v>16.496146131758767</v>
      </c>
      <c r="I36" s="35">
        <f t="shared" si="2"/>
        <v>123.84447787726288</v>
      </c>
    </row>
    <row r="37" spans="1:9" s="5" customFormat="1" ht="38.25" customHeight="1">
      <c r="A37" s="22" t="s">
        <v>64</v>
      </c>
      <c r="B37" s="10" t="s">
        <v>65</v>
      </c>
      <c r="C37" s="32">
        <v>65492829.14</v>
      </c>
      <c r="D37" s="11">
        <v>476948700</v>
      </c>
      <c r="E37" s="11">
        <v>481981723.19</v>
      </c>
      <c r="F37" s="11">
        <v>110008125.11</v>
      </c>
      <c r="G37" s="12">
        <f t="shared" si="0"/>
        <v>23.064980596445697</v>
      </c>
      <c r="H37" s="13">
        <f t="shared" si="1"/>
        <v>22.824127932053173</v>
      </c>
      <c r="I37" s="23">
        <f t="shared" si="2"/>
        <v>167.96972516615887</v>
      </c>
    </row>
    <row r="38" spans="1:9" s="5" customFormat="1" ht="39.75" customHeight="1">
      <c r="A38" s="22" t="s">
        <v>66</v>
      </c>
      <c r="B38" s="10" t="s">
        <v>67</v>
      </c>
      <c r="C38" s="32">
        <v>1198916050.39</v>
      </c>
      <c r="D38" s="11">
        <v>3866315603.29</v>
      </c>
      <c r="E38" s="11">
        <v>4717238733.2</v>
      </c>
      <c r="F38" s="11">
        <v>615439642.9</v>
      </c>
      <c r="G38" s="12">
        <f t="shared" si="0"/>
        <v>15.917987718754729</v>
      </c>
      <c r="H38" s="13">
        <f t="shared" si="1"/>
        <v>13.046607935454405</v>
      </c>
      <c r="I38" s="23">
        <f t="shared" si="2"/>
        <v>51.333005567804456</v>
      </c>
    </row>
    <row r="39" spans="1:9" s="5" customFormat="1" ht="29.25" customHeight="1">
      <c r="A39" s="22" t="s">
        <v>68</v>
      </c>
      <c r="B39" s="10" t="s">
        <v>69</v>
      </c>
      <c r="C39" s="32">
        <v>3130665.22</v>
      </c>
      <c r="D39" s="11">
        <v>13463200</v>
      </c>
      <c r="E39" s="11">
        <v>13463200</v>
      </c>
      <c r="F39" s="11">
        <v>3286601.61</v>
      </c>
      <c r="G39" s="12">
        <f t="shared" si="0"/>
        <v>24.411741710737417</v>
      </c>
      <c r="H39" s="13">
        <f t="shared" si="1"/>
        <v>24.411741710737417</v>
      </c>
      <c r="I39" s="23">
        <f t="shared" si="2"/>
        <v>104.98093469093446</v>
      </c>
    </row>
    <row r="40" spans="1:9" s="5" customFormat="1" ht="53.25" customHeight="1">
      <c r="A40" s="22" t="s">
        <v>70</v>
      </c>
      <c r="B40" s="10" t="s">
        <v>71</v>
      </c>
      <c r="C40" s="32">
        <v>2902074.48</v>
      </c>
      <c r="D40" s="11">
        <v>30475600</v>
      </c>
      <c r="E40" s="11">
        <v>30262280.5</v>
      </c>
      <c r="F40" s="11">
        <v>3046474.19</v>
      </c>
      <c r="G40" s="12">
        <f t="shared" si="0"/>
        <v>9.99643711690664</v>
      </c>
      <c r="H40" s="13">
        <f t="shared" si="1"/>
        <v>10.06690222833669</v>
      </c>
      <c r="I40" s="23">
        <f t="shared" si="2"/>
        <v>104.97574100854916</v>
      </c>
    </row>
    <row r="41" spans="1:9" s="5" customFormat="1" ht="37.5" customHeight="1">
      <c r="A41" s="22" t="s">
        <v>72</v>
      </c>
      <c r="B41" s="10" t="s">
        <v>73</v>
      </c>
      <c r="C41" s="32">
        <v>123230</v>
      </c>
      <c r="D41" s="11">
        <v>2200000</v>
      </c>
      <c r="E41" s="11">
        <v>2200000</v>
      </c>
      <c r="F41" s="11">
        <v>96260</v>
      </c>
      <c r="G41" s="12">
        <f t="shared" si="0"/>
        <v>4.375454545454545</v>
      </c>
      <c r="H41" s="13">
        <f t="shared" si="1"/>
        <v>4.375454545454545</v>
      </c>
      <c r="I41" s="23">
        <f t="shared" si="2"/>
        <v>78.11409559360546</v>
      </c>
    </row>
    <row r="42" spans="1:9" s="5" customFormat="1" ht="37.5" customHeight="1">
      <c r="A42" s="22" t="s">
        <v>74</v>
      </c>
      <c r="B42" s="10" t="s">
        <v>75</v>
      </c>
      <c r="C42" s="32">
        <v>2034105.99</v>
      </c>
      <c r="D42" s="11">
        <v>9825100</v>
      </c>
      <c r="E42" s="11">
        <v>9825100</v>
      </c>
      <c r="F42" s="11">
        <v>2126019.7</v>
      </c>
      <c r="G42" s="12">
        <f t="shared" si="0"/>
        <v>21.638657112904706</v>
      </c>
      <c r="H42" s="13">
        <f t="shared" si="1"/>
        <v>21.638657112904706</v>
      </c>
      <c r="I42" s="23">
        <f t="shared" si="2"/>
        <v>104.51862933651752</v>
      </c>
    </row>
    <row r="43" spans="1:9" s="5" customFormat="1" ht="35.25" customHeight="1">
      <c r="A43" s="22" t="s">
        <v>76</v>
      </c>
      <c r="B43" s="10" t="s">
        <v>77</v>
      </c>
      <c r="C43" s="32">
        <v>40375370.76</v>
      </c>
      <c r="D43" s="11">
        <v>191808100</v>
      </c>
      <c r="E43" s="11">
        <v>191734282.94</v>
      </c>
      <c r="F43" s="11">
        <v>45797354.06</v>
      </c>
      <c r="G43" s="12">
        <f t="shared" si="0"/>
        <v>23.876652789949958</v>
      </c>
      <c r="H43" s="13">
        <f t="shared" si="1"/>
        <v>23.885845221707957</v>
      </c>
      <c r="I43" s="23">
        <f t="shared" si="2"/>
        <v>113.42893748822631</v>
      </c>
    </row>
    <row r="44" spans="1:9" s="5" customFormat="1" ht="66" customHeight="1">
      <c r="A44" s="22" t="s">
        <v>78</v>
      </c>
      <c r="B44" s="10" t="s">
        <v>79</v>
      </c>
      <c r="C44" s="32">
        <v>45623518.6</v>
      </c>
      <c r="D44" s="11">
        <v>226732200</v>
      </c>
      <c r="E44" s="11">
        <v>226781200</v>
      </c>
      <c r="F44" s="11">
        <v>55403724.61</v>
      </c>
      <c r="G44" s="12">
        <f t="shared" si="0"/>
        <v>24.435754872929387</v>
      </c>
      <c r="H44" s="13">
        <f t="shared" si="1"/>
        <v>24.43047510552021</v>
      </c>
      <c r="I44" s="23">
        <f t="shared" si="2"/>
        <v>121.43676399829451</v>
      </c>
    </row>
    <row r="45" spans="1:9" s="5" customFormat="1" ht="37.5" customHeight="1">
      <c r="A45" s="22" t="s">
        <v>80</v>
      </c>
      <c r="B45" s="10" t="s">
        <v>81</v>
      </c>
      <c r="C45" s="32">
        <v>3430152.14</v>
      </c>
      <c r="D45" s="11">
        <v>89035900</v>
      </c>
      <c r="E45" s="11">
        <v>88528936.91</v>
      </c>
      <c r="F45" s="11">
        <v>4059743.41</v>
      </c>
      <c r="G45" s="12">
        <f t="shared" si="0"/>
        <v>4.55967021167866</v>
      </c>
      <c r="H45" s="13">
        <f t="shared" si="1"/>
        <v>4.585781272994618</v>
      </c>
      <c r="I45" s="23">
        <f t="shared" si="2"/>
        <v>118.3546164806556</v>
      </c>
    </row>
    <row r="46" spans="1:9" s="5" customFormat="1" ht="36" customHeight="1">
      <c r="A46" s="22" t="s">
        <v>82</v>
      </c>
      <c r="B46" s="10" t="s">
        <v>83</v>
      </c>
      <c r="C46" s="32">
        <v>0</v>
      </c>
      <c r="D46" s="11">
        <v>10000000</v>
      </c>
      <c r="E46" s="11">
        <v>10000000</v>
      </c>
      <c r="F46" s="11">
        <v>0</v>
      </c>
      <c r="G46" s="12">
        <f t="shared" si="0"/>
        <v>0</v>
      </c>
      <c r="H46" s="13">
        <f t="shared" si="1"/>
        <v>0</v>
      </c>
      <c r="I46" s="23">
        <v>0</v>
      </c>
    </row>
    <row r="47" spans="1:9" s="5" customFormat="1" ht="37.5" customHeight="1">
      <c r="A47" s="22" t="s">
        <v>84</v>
      </c>
      <c r="B47" s="10" t="s">
        <v>85</v>
      </c>
      <c r="C47" s="32">
        <v>0</v>
      </c>
      <c r="D47" s="11">
        <v>16744000</v>
      </c>
      <c r="E47" s="11">
        <v>16744000</v>
      </c>
      <c r="F47" s="11">
        <v>0</v>
      </c>
      <c r="G47" s="12">
        <f t="shared" si="0"/>
        <v>0</v>
      </c>
      <c r="H47" s="13">
        <f t="shared" si="1"/>
        <v>0</v>
      </c>
      <c r="I47" s="23">
        <v>0</v>
      </c>
    </row>
    <row r="48" spans="1:9" s="5" customFormat="1" ht="44.25" customHeight="1">
      <c r="A48" s="22" t="s">
        <v>86</v>
      </c>
      <c r="B48" s="10" t="s">
        <v>87</v>
      </c>
      <c r="C48" s="32">
        <v>0</v>
      </c>
      <c r="D48" s="11">
        <v>1000000</v>
      </c>
      <c r="E48" s="11">
        <v>1000000</v>
      </c>
      <c r="F48" s="11">
        <v>0</v>
      </c>
      <c r="G48" s="12">
        <f t="shared" si="0"/>
        <v>0</v>
      </c>
      <c r="H48" s="13">
        <f t="shared" si="1"/>
        <v>0</v>
      </c>
      <c r="I48" s="23">
        <v>0</v>
      </c>
    </row>
    <row r="49" spans="1:9" s="5" customFormat="1" ht="51.75" customHeight="1">
      <c r="A49" s="22" t="s">
        <v>88</v>
      </c>
      <c r="B49" s="10" t="s">
        <v>89</v>
      </c>
      <c r="C49" s="32">
        <v>0</v>
      </c>
      <c r="D49" s="11">
        <v>1000000</v>
      </c>
      <c r="E49" s="11">
        <v>1000000</v>
      </c>
      <c r="F49" s="11">
        <v>0</v>
      </c>
      <c r="G49" s="12">
        <f t="shared" si="0"/>
        <v>0</v>
      </c>
      <c r="H49" s="13">
        <f t="shared" si="1"/>
        <v>0</v>
      </c>
      <c r="I49" s="23">
        <v>0</v>
      </c>
    </row>
    <row r="50" spans="1:9" s="5" customFormat="1" ht="38.25" customHeight="1">
      <c r="A50" s="22" t="s">
        <v>90</v>
      </c>
      <c r="B50" s="10" t="s">
        <v>91</v>
      </c>
      <c r="C50" s="32">
        <v>0</v>
      </c>
      <c r="D50" s="11">
        <v>84080300</v>
      </c>
      <c r="E50" s="11">
        <v>84080300</v>
      </c>
      <c r="F50" s="11">
        <v>0</v>
      </c>
      <c r="G50" s="12">
        <f t="shared" si="0"/>
        <v>0</v>
      </c>
      <c r="H50" s="13">
        <f t="shared" si="1"/>
        <v>0</v>
      </c>
      <c r="I50" s="23">
        <v>0</v>
      </c>
    </row>
    <row r="51" spans="1:9" s="5" customFormat="1" ht="36" customHeight="1">
      <c r="A51" s="22" t="s">
        <v>92</v>
      </c>
      <c r="B51" s="10" t="s">
        <v>93</v>
      </c>
      <c r="C51" s="32">
        <v>0</v>
      </c>
      <c r="D51" s="11">
        <v>25260000</v>
      </c>
      <c r="E51" s="11">
        <v>25260000</v>
      </c>
      <c r="F51" s="11">
        <v>0</v>
      </c>
      <c r="G51" s="12">
        <f t="shared" si="0"/>
        <v>0</v>
      </c>
      <c r="H51" s="13">
        <f t="shared" si="1"/>
        <v>0</v>
      </c>
      <c r="I51" s="23">
        <v>0</v>
      </c>
    </row>
    <row r="52" spans="1:9" s="5" customFormat="1" ht="36" customHeight="1">
      <c r="A52" s="22" t="s">
        <v>94</v>
      </c>
      <c r="B52" s="10" t="s">
        <v>95</v>
      </c>
      <c r="C52" s="32">
        <v>0</v>
      </c>
      <c r="D52" s="11">
        <v>28979978</v>
      </c>
      <c r="E52" s="11">
        <v>4937733.73</v>
      </c>
      <c r="F52" s="11">
        <v>4837733.73</v>
      </c>
      <c r="G52" s="12">
        <f t="shared" si="0"/>
        <v>16.693365778262496</v>
      </c>
      <c r="H52" s="13">
        <f t="shared" si="1"/>
        <v>97.97477941363192</v>
      </c>
      <c r="I52" s="23">
        <v>0</v>
      </c>
    </row>
    <row r="53" spans="1:9" s="5" customFormat="1" ht="34.5" customHeight="1">
      <c r="A53" s="22" t="s">
        <v>96</v>
      </c>
      <c r="B53" s="10" t="s">
        <v>97</v>
      </c>
      <c r="C53" s="32">
        <v>0</v>
      </c>
      <c r="D53" s="11">
        <v>22200000</v>
      </c>
      <c r="E53" s="11">
        <v>22200000</v>
      </c>
      <c r="F53" s="11">
        <v>0</v>
      </c>
      <c r="G53" s="12">
        <f t="shared" si="0"/>
        <v>0</v>
      </c>
      <c r="H53" s="13">
        <f t="shared" si="1"/>
        <v>0</v>
      </c>
      <c r="I53" s="23">
        <v>0</v>
      </c>
    </row>
    <row r="54" spans="1:9" s="36" customFormat="1" ht="26.25" customHeight="1">
      <c r="A54" s="24" t="s">
        <v>105</v>
      </c>
      <c r="B54" s="14"/>
      <c r="C54" s="15">
        <f>SUM(C37:C53)</f>
        <v>1362027996.7200003</v>
      </c>
      <c r="D54" s="15">
        <f>SUM(D37:D53)</f>
        <v>5096068681.29</v>
      </c>
      <c r="E54" s="15">
        <f>SUM(E37:E53)</f>
        <v>5927237490.469998</v>
      </c>
      <c r="F54" s="15">
        <f>SUM(F37:F53)</f>
        <v>844101679.3200002</v>
      </c>
      <c r="G54" s="33">
        <f t="shared" si="0"/>
        <v>16.56378145803026</v>
      </c>
      <c r="H54" s="34">
        <f t="shared" si="1"/>
        <v>14.241063913453338</v>
      </c>
      <c r="I54" s="35">
        <f t="shared" si="2"/>
        <v>61.973886098725096</v>
      </c>
    </row>
    <row r="55" spans="1:9" s="5" customFormat="1" ht="55.5" customHeight="1">
      <c r="A55" s="22" t="s">
        <v>98</v>
      </c>
      <c r="B55" s="10" t="s">
        <v>99</v>
      </c>
      <c r="C55" s="32">
        <v>0</v>
      </c>
      <c r="D55" s="11">
        <v>5000000</v>
      </c>
      <c r="E55" s="11">
        <v>5000000</v>
      </c>
      <c r="F55" s="11">
        <v>0</v>
      </c>
      <c r="G55" s="12">
        <f t="shared" si="0"/>
        <v>0</v>
      </c>
      <c r="H55" s="13">
        <f t="shared" si="1"/>
        <v>0</v>
      </c>
      <c r="I55" s="23">
        <v>0</v>
      </c>
    </row>
    <row r="56" spans="1:9" s="36" customFormat="1" ht="23.25" customHeight="1">
      <c r="A56" s="24" t="s">
        <v>106</v>
      </c>
      <c r="B56" s="14"/>
      <c r="C56" s="15">
        <f>SUM(C55)</f>
        <v>0</v>
      </c>
      <c r="D56" s="15">
        <f>SUM(D55)</f>
        <v>5000000</v>
      </c>
      <c r="E56" s="15">
        <f>SUM(E55)</f>
        <v>5000000</v>
      </c>
      <c r="F56" s="15">
        <f>SUM(F55)</f>
        <v>0</v>
      </c>
      <c r="G56" s="33">
        <f t="shared" si="0"/>
        <v>0</v>
      </c>
      <c r="H56" s="34">
        <f t="shared" si="1"/>
        <v>0</v>
      </c>
      <c r="I56" s="35">
        <v>0</v>
      </c>
    </row>
    <row r="57" spans="1:9" s="36" customFormat="1" ht="23.25" customHeight="1">
      <c r="A57" s="24" t="s">
        <v>107</v>
      </c>
      <c r="B57" s="14"/>
      <c r="C57" s="15">
        <f>C36+C54+C56</f>
        <v>10351009188.310001</v>
      </c>
      <c r="D57" s="15">
        <f>D36+D54+D56</f>
        <v>68668116542.96</v>
      </c>
      <c r="E57" s="15">
        <f>E36+E54+E56</f>
        <v>73416828947.73</v>
      </c>
      <c r="F57" s="15">
        <f>F36+F54+F56</f>
        <v>11976458502.53</v>
      </c>
      <c r="G57" s="33">
        <f t="shared" si="0"/>
        <v>17.441076158011867</v>
      </c>
      <c r="H57" s="34">
        <f t="shared" si="1"/>
        <v>16.312960766879193</v>
      </c>
      <c r="I57" s="35">
        <f t="shared" si="2"/>
        <v>115.70329312484539</v>
      </c>
    </row>
    <row r="58" spans="1:9" s="36" customFormat="1" ht="23.25" customHeight="1" thickBot="1">
      <c r="A58" s="25" t="s">
        <v>100</v>
      </c>
      <c r="B58" s="26"/>
      <c r="C58" s="27">
        <v>260854493.2</v>
      </c>
      <c r="D58" s="27">
        <v>3631527525.29</v>
      </c>
      <c r="E58" s="27">
        <v>1625009409.64</v>
      </c>
      <c r="F58" s="27">
        <v>289555176.37</v>
      </c>
      <c r="G58" s="37">
        <f t="shared" si="0"/>
        <v>7.973371380322313</v>
      </c>
      <c r="H58" s="38">
        <f t="shared" si="1"/>
        <v>17.818676904409262</v>
      </c>
      <c r="I58" s="39">
        <f t="shared" si="2"/>
        <v>111.00256423338465</v>
      </c>
    </row>
    <row r="59" spans="1:9" s="40" customFormat="1" ht="25.5" customHeight="1" thickBot="1">
      <c r="A59" s="28" t="s">
        <v>101</v>
      </c>
      <c r="B59" s="29"/>
      <c r="C59" s="30">
        <f>C57+C58</f>
        <v>10611863681.510002</v>
      </c>
      <c r="D59" s="30">
        <f>D57+D58</f>
        <v>72299644068.25</v>
      </c>
      <c r="E59" s="30">
        <f>E57+E58</f>
        <v>75041838357.37</v>
      </c>
      <c r="F59" s="31">
        <f>F57+F58</f>
        <v>12266013678.900002</v>
      </c>
      <c r="G59" s="41">
        <f t="shared" si="0"/>
        <v>16.965524294035294</v>
      </c>
      <c r="H59" s="42">
        <f t="shared" si="1"/>
        <v>16.345566616433157</v>
      </c>
      <c r="I59" s="43">
        <f t="shared" si="2"/>
        <v>115.58774261558008</v>
      </c>
    </row>
    <row r="60" spans="1:7" ht="12.75" customHeight="1">
      <c r="A60" s="4"/>
      <c r="B60" s="4"/>
      <c r="C60" s="4"/>
      <c r="D60" s="4"/>
      <c r="E60" s="4"/>
      <c r="F60" s="4"/>
      <c r="G60" s="2"/>
    </row>
    <row r="61" spans="1:7" ht="12.75" customHeight="1">
      <c r="A61" s="46"/>
      <c r="B61" s="47"/>
      <c r="C61" s="47"/>
      <c r="D61" s="47"/>
      <c r="E61" s="3"/>
      <c r="F61" s="3"/>
      <c r="G61" s="3"/>
    </row>
    <row r="63" spans="4:9" ht="30.75" customHeight="1">
      <c r="D63" s="44"/>
      <c r="E63" s="44"/>
      <c r="F63" s="44"/>
      <c r="G63" s="44"/>
      <c r="H63" s="44"/>
      <c r="I63" s="44"/>
    </row>
  </sheetData>
  <sheetProtection/>
  <autoFilter ref="A5:G59"/>
  <mergeCells count="12">
    <mergeCell ref="E3:E4"/>
    <mergeCell ref="F3:F4"/>
    <mergeCell ref="A61:D61"/>
    <mergeCell ref="A3:A4"/>
    <mergeCell ref="B3:B4"/>
    <mergeCell ref="C3:C4"/>
    <mergeCell ref="D3:D4"/>
    <mergeCell ref="A1:I1"/>
    <mergeCell ref="G3:G4"/>
    <mergeCell ref="H3:H4"/>
    <mergeCell ref="I3:I4"/>
    <mergeCell ref="A2:I2"/>
  </mergeCells>
  <printOptions/>
  <pageMargins left="0.3937007874015748" right="0" top="0.7874015748031497" bottom="0.3937007874015748" header="0.5905511811023623" footer="0.3937007874015748"/>
  <pageSetup fitToHeight="0" fitToWidth="1" horizontalDpi="600" verticalDpi="600" orientation="landscape" paperSize="9" scale="5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ragimova LK.</dc:creator>
  <cp:keywords/>
  <dc:description/>
  <cp:lastModifiedBy>Lobach IA.</cp:lastModifiedBy>
  <cp:lastPrinted>2020-06-25T08:02:11Z</cp:lastPrinted>
  <dcterms:created xsi:type="dcterms:W3CDTF">2020-04-14T07:51:56Z</dcterms:created>
  <dcterms:modified xsi:type="dcterms:W3CDTF">2020-06-25T08:02:26Z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(2018).xlsx</vt:lpwstr>
  </property>
  <property fmtid="{D5CDD505-2E9C-101B-9397-08002B2CF9AE}" pid="3" name="Название отчета">
    <vt:lpwstr>Исполнение расходов областного бюджета по ЦСР ВР (2018).xlsx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19.2.2804.2034477490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bks_2020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SQR_ISPCV2018.xlt</vt:lpwstr>
  </property>
  <property fmtid="{D5CDD505-2E9C-101B-9397-08002B2CF9AE}" pid="11" name="Локальная база">
    <vt:lpwstr>используется</vt:lpwstr>
  </property>
</Properties>
</file>